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65" windowWidth="22995" windowHeight="9015"/>
  </bookViews>
  <sheets>
    <sheet name="Лист 1" sheetId="3" r:id="rId1"/>
  </sheets>
  <definedNames>
    <definedName name="_xlnm._FilterDatabase" localSheetId="0" hidden="1">'Лист 1'!$A$2:$C$2</definedName>
    <definedName name="_xlnm.Print_Area" localSheetId="0">'Лист 1'!$A$1:$K$36</definedName>
  </definedNames>
  <calcPr calcId="145621"/>
</workbook>
</file>

<file path=xl/calcChain.xml><?xml version="1.0" encoding="utf-8"?>
<calcChain xmlns="http://schemas.openxmlformats.org/spreadsheetml/2006/main">
  <c r="D32" i="3" l="1"/>
  <c r="F3" i="3" l="1"/>
  <c r="M3" i="3" s="1"/>
  <c r="G3" i="3"/>
  <c r="H3" i="3"/>
  <c r="H32" i="3" s="1"/>
  <c r="I32" i="3" s="1"/>
  <c r="K3" i="3"/>
  <c r="O3" i="3"/>
  <c r="F4" i="3"/>
  <c r="M4" i="3" s="1"/>
  <c r="G4" i="3"/>
  <c r="H4" i="3"/>
  <c r="O4" i="3"/>
  <c r="F5" i="3"/>
  <c r="I5" i="3" s="1"/>
  <c r="G5" i="3"/>
  <c r="H5" i="3"/>
  <c r="O5" i="3"/>
  <c r="F6" i="3"/>
  <c r="I6" i="3" s="1"/>
  <c r="G6" i="3"/>
  <c r="H6" i="3"/>
  <c r="O6" i="3"/>
  <c r="F7" i="3"/>
  <c r="I7" i="3" s="1"/>
  <c r="G7" i="3"/>
  <c r="H7" i="3"/>
  <c r="M7" i="3"/>
  <c r="O7" i="3"/>
  <c r="F8" i="3"/>
  <c r="M8" i="3" s="1"/>
  <c r="G8" i="3"/>
  <c r="H8" i="3"/>
  <c r="O8" i="3"/>
  <c r="F9" i="3"/>
  <c r="I9" i="3" s="1"/>
  <c r="G9" i="3"/>
  <c r="H9" i="3"/>
  <c r="O9" i="3"/>
  <c r="F10" i="3"/>
  <c r="I10" i="3" s="1"/>
  <c r="G10" i="3"/>
  <c r="H10" i="3"/>
  <c r="O10" i="3"/>
  <c r="F11" i="3"/>
  <c r="G11" i="3"/>
  <c r="H11" i="3"/>
  <c r="I11" i="3"/>
  <c r="K11" i="3"/>
  <c r="M11" i="3"/>
  <c r="O11" i="3"/>
  <c r="F12" i="3"/>
  <c r="M12" i="3" s="1"/>
  <c r="G12" i="3"/>
  <c r="H12" i="3"/>
  <c r="O12" i="3"/>
  <c r="F13" i="3"/>
  <c r="I13" i="3" s="1"/>
  <c r="G13" i="3"/>
  <c r="H13" i="3"/>
  <c r="O13" i="3"/>
  <c r="F14" i="3"/>
  <c r="I14" i="3" s="1"/>
  <c r="G14" i="3"/>
  <c r="H14" i="3"/>
  <c r="O14" i="3"/>
  <c r="F15" i="3"/>
  <c r="I15" i="3" s="1"/>
  <c r="G15" i="3"/>
  <c r="H15" i="3"/>
  <c r="O15" i="3"/>
  <c r="F16" i="3"/>
  <c r="M16" i="3" s="1"/>
  <c r="G16" i="3"/>
  <c r="H16" i="3"/>
  <c r="O16" i="3"/>
  <c r="F17" i="3"/>
  <c r="I17" i="3" s="1"/>
  <c r="G17" i="3"/>
  <c r="H17" i="3"/>
  <c r="O17" i="3"/>
  <c r="F18" i="3"/>
  <c r="I18" i="3" s="1"/>
  <c r="G18" i="3"/>
  <c r="H18" i="3"/>
  <c r="O18" i="3"/>
  <c r="F19" i="3"/>
  <c r="G19" i="3"/>
  <c r="H19" i="3"/>
  <c r="I19" i="3"/>
  <c r="K19" i="3"/>
  <c r="M19" i="3"/>
  <c r="O19" i="3"/>
  <c r="F20" i="3"/>
  <c r="K20" i="3" s="1"/>
  <c r="G20" i="3"/>
  <c r="H20" i="3"/>
  <c r="O20" i="3"/>
  <c r="F21" i="3"/>
  <c r="I21" i="3" s="1"/>
  <c r="G21" i="3"/>
  <c r="H21" i="3"/>
  <c r="O21" i="3"/>
  <c r="F22" i="3"/>
  <c r="I22" i="3" s="1"/>
  <c r="G22" i="3"/>
  <c r="H22" i="3"/>
  <c r="O22" i="3"/>
  <c r="F23" i="3"/>
  <c r="I23" i="3" s="1"/>
  <c r="G23" i="3"/>
  <c r="H23" i="3"/>
  <c r="O23" i="3"/>
  <c r="F24" i="3"/>
  <c r="M24" i="3" s="1"/>
  <c r="G24" i="3"/>
  <c r="H24" i="3"/>
  <c r="O24" i="3"/>
  <c r="F25" i="3"/>
  <c r="I25" i="3" s="1"/>
  <c r="G25" i="3"/>
  <c r="H25" i="3"/>
  <c r="M25" i="3"/>
  <c r="O25" i="3"/>
  <c r="F26" i="3"/>
  <c r="I26" i="3" s="1"/>
  <c r="G26" i="3"/>
  <c r="H26" i="3"/>
  <c r="O26" i="3"/>
  <c r="F27" i="3"/>
  <c r="I27" i="3" s="1"/>
  <c r="G27" i="3"/>
  <c r="H27" i="3"/>
  <c r="O27" i="3"/>
  <c r="F28" i="3"/>
  <c r="M28" i="3" s="1"/>
  <c r="G28" i="3"/>
  <c r="H28" i="3"/>
  <c r="O28" i="3"/>
  <c r="F29" i="3"/>
  <c r="I29" i="3" s="1"/>
  <c r="G29" i="3"/>
  <c r="H29" i="3"/>
  <c r="O29" i="3"/>
  <c r="F30" i="3"/>
  <c r="I30" i="3" s="1"/>
  <c r="G30" i="3"/>
  <c r="H30" i="3"/>
  <c r="M30" i="3"/>
  <c r="O30" i="3"/>
  <c r="F31" i="3"/>
  <c r="I31" i="3" s="1"/>
  <c r="G31" i="3"/>
  <c r="H31" i="3"/>
  <c r="K31" i="3"/>
  <c r="M31" i="3"/>
  <c r="O31" i="3"/>
  <c r="C32" i="3"/>
  <c r="G32" i="3" s="1"/>
  <c r="E32" i="3"/>
  <c r="J32" i="3"/>
  <c r="K32" i="3" s="1"/>
  <c r="L32" i="3"/>
  <c r="N32" i="3"/>
  <c r="O32" i="3" s="1"/>
  <c r="K30" i="3" l="1"/>
  <c r="K15" i="3"/>
  <c r="M14" i="3"/>
  <c r="M27" i="3"/>
  <c r="M21" i="3"/>
  <c r="M15" i="3"/>
  <c r="K14" i="3"/>
  <c r="K7" i="3"/>
  <c r="M6" i="3"/>
  <c r="M29" i="3"/>
  <c r="K27" i="3"/>
  <c r="K23" i="3"/>
  <c r="K21" i="3"/>
  <c r="M18" i="3"/>
  <c r="M13" i="3"/>
  <c r="M10" i="3"/>
  <c r="M5" i="3"/>
  <c r="K29" i="3"/>
  <c r="M23" i="3"/>
  <c r="M22" i="3"/>
  <c r="K18" i="3"/>
  <c r="M17" i="3"/>
  <c r="K10" i="3"/>
  <c r="M9" i="3"/>
  <c r="K5" i="3"/>
  <c r="K28" i="3"/>
  <c r="K25" i="3"/>
  <c r="K22" i="3"/>
  <c r="K17" i="3"/>
  <c r="K16" i="3"/>
  <c r="K13" i="3"/>
  <c r="K9" i="3"/>
  <c r="K8" i="3"/>
  <c r="K6" i="3"/>
  <c r="K4" i="3"/>
  <c r="M26" i="3"/>
  <c r="K26" i="3"/>
  <c r="K24" i="3"/>
  <c r="K12" i="3"/>
  <c r="I28" i="3"/>
  <c r="I24" i="3"/>
  <c r="I20" i="3"/>
  <c r="I16" i="3"/>
  <c r="I12" i="3"/>
  <c r="I8" i="3"/>
  <c r="I4" i="3"/>
  <c r="M32" i="3"/>
  <c r="M20" i="3"/>
  <c r="I3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 l="1"/>
  <c r="C68" i="3" l="1"/>
  <c r="D68" i="3"/>
  <c r="I35" i="3" l="1"/>
</calcChain>
</file>

<file path=xl/sharedStrings.xml><?xml version="1.0" encoding="utf-8"?>
<sst xmlns="http://schemas.openxmlformats.org/spreadsheetml/2006/main" count="81" uniqueCount="77">
  <si>
    <t>№</t>
  </si>
  <si>
    <t>Муниципальное образование</t>
  </si>
  <si>
    <t>Башмаковский район</t>
  </si>
  <si>
    <t>Бековский район</t>
  </si>
  <si>
    <t>Белинский район</t>
  </si>
  <si>
    <t>Бессоновский район</t>
  </si>
  <si>
    <t>Вадинский район</t>
  </si>
  <si>
    <t>Городищенский район</t>
  </si>
  <si>
    <t>г. Заречный</t>
  </si>
  <si>
    <t>Земетчинский район</t>
  </si>
  <si>
    <t>Иссинский район</t>
  </si>
  <si>
    <t>Каменский район</t>
  </si>
  <si>
    <t>Камешкирский район</t>
  </si>
  <si>
    <t>Колышлейский район</t>
  </si>
  <si>
    <t>Кузнецкий район</t>
  </si>
  <si>
    <t>Лопатинский район</t>
  </si>
  <si>
    <t>Лунинский район</t>
  </si>
  <si>
    <t>Малосердобинский район</t>
  </si>
  <si>
    <t>Мокшанский район</t>
  </si>
  <si>
    <t>Наровчатский район</t>
  </si>
  <si>
    <t>Неверкинский район</t>
  </si>
  <si>
    <t>Нижнеломовский район</t>
  </si>
  <si>
    <t>Никольский район</t>
  </si>
  <si>
    <t>Пачелмский район</t>
  </si>
  <si>
    <t>г. Пенза</t>
  </si>
  <si>
    <t>Пензенский район</t>
  </si>
  <si>
    <t>Сердобский район</t>
  </si>
  <si>
    <t>Сосновоборкий район</t>
  </si>
  <si>
    <t>Спасский район</t>
  </si>
  <si>
    <t>Тамалинский район</t>
  </si>
  <si>
    <t>Шемышейский район</t>
  </si>
  <si>
    <t>Итого</t>
  </si>
  <si>
    <t>план на год</t>
  </si>
  <si>
    <t>% исполнения годового плана</t>
  </si>
  <si>
    <t>Государственное автономное учреждение Пензенской области «Многофункциональный центр предоставления государственных и муниципальных услуг», офис Шмидта 4</t>
  </si>
  <si>
    <t>УПРАВЛЕНИЕ ПЕНСИОННОГО ФОНДА РОССИЙСКОЙ ФЕДЕРАЦИИ (ГОСУДАРСТВЕННОЕ УЧРЕЖДЕНИЕ) В Г. ПЕНЗЕ ПЕНЗЕНСКОЙ ОБЛАСТИ</t>
  </si>
  <si>
    <t>Государственное автономное учреждение Пензенской области «Многофункциональный центр предоставления государственных и муниципальных услуг», офис Богданова 63А 2</t>
  </si>
  <si>
    <t>Государственное автономное учреждение Пензенской области «Многофункциональный центр предоставления государственных и муниципальных услуг», офис Проспект Победы 150</t>
  </si>
  <si>
    <t>Государственное автономное учреждение Пензенской области «Многофункциональный центр предоставления государственных и муниципальных услуг», офис Фабричная 2</t>
  </si>
  <si>
    <t>Отделение почтовой связи 440000</t>
  </si>
  <si>
    <t>Информационный центр УМВД России по Пензенской области</t>
  </si>
  <si>
    <t>ГОСУДАРСТВЕННОЕ УЧРЕЖДЕНИЕ - УПРАВЛЕНИЕ ПЕНСИОННОГО ФОНДА РОССИЙСКОЙ ФЕДЕРАЦИИ В ПЕНЗЕНСКОМ РАЙОНЕ ПЕНЗЕНСКОЙ ОБЛАСТИ (МЕЖРАЙОННОЕ)</t>
  </si>
  <si>
    <t>МРЭО ГИБДД (г. Пенза) УМВД России по Пензенской области</t>
  </si>
  <si>
    <t>Отдел по вопросам миграции УМВД России по г. Пензе</t>
  </si>
  <si>
    <t>Управление по вопросам миграции УМВД России по Пензенской области</t>
  </si>
  <si>
    <t>УМВД России по г.Пензе</t>
  </si>
  <si>
    <t>Государственное учреждение - Пензенское региональное отделение Фонда социального страхования Российской Федерации</t>
  </si>
  <si>
    <t>УГИБДД УМВД России по Пензенской области</t>
  </si>
  <si>
    <t>Администрация города Пензы</t>
  </si>
  <si>
    <t>ИП Галлямов Руслан Ильдусович</t>
  </si>
  <si>
    <t>Управление Пенсионного фонда Российской Федерации (Государственное учреждение) в Пензенском районе Пензенской области</t>
  </si>
  <si>
    <t>Отделение почтовой связи 440031</t>
  </si>
  <si>
    <t>Отделение почтовой связи 440011</t>
  </si>
  <si>
    <t>ПАО Банк "ФК Открытие" ЦО Пенза</t>
  </si>
  <si>
    <t>ИП Ситников Сергей Александрович</t>
  </si>
  <si>
    <t>Отделение почтовой связи 440047</t>
  </si>
  <si>
    <t>ПАО "ХМБ Открытие" ЦО Пенза</t>
  </si>
  <si>
    <t>Отделение по вопросам миграции ОМВД России по Пензенскому району</t>
  </si>
  <si>
    <t>ООО "Русфинанс Банк" (ККО №23)</t>
  </si>
  <si>
    <t>Отделение почтовой связи 440014</t>
  </si>
  <si>
    <t>Отделение почтовой связи 440034</t>
  </si>
  <si>
    <t>Отделение почтовой связи 440005</t>
  </si>
  <si>
    <t>Отдел по вопросам миграции УМВД России по городу Пензе</t>
  </si>
  <si>
    <t>2017 на 13.09.2017</t>
  </si>
  <si>
    <t>ВСЕГО на 13.09.2017</t>
  </si>
  <si>
    <t xml:space="preserve"> ВСЕГО на 28.12.2016</t>
  </si>
  <si>
    <t>Январь ВСЕГО</t>
  </si>
  <si>
    <t>Население</t>
  </si>
  <si>
    <r>
      <t xml:space="preserve">Количество зарегистрированнных в ЕСИА </t>
    </r>
    <r>
      <rPr>
        <sz val="11"/>
        <color rgb="FFFF0000"/>
        <rFont val="Times New Roman"/>
        <family val="1"/>
        <charset val="204"/>
      </rPr>
      <t>ЗА 2017</t>
    </r>
    <r>
      <rPr>
        <sz val="11"/>
        <color theme="1"/>
        <rFont val="Times New Roman"/>
        <family val="1"/>
        <charset val="204"/>
      </rPr>
      <t xml:space="preserve"> на </t>
    </r>
    <r>
      <rPr>
        <sz val="11"/>
        <color rgb="FFFF0000"/>
        <rFont val="Times New Roman"/>
        <family val="1"/>
        <charset val="204"/>
      </rPr>
      <t>20.09.2017</t>
    </r>
  </si>
  <si>
    <t>% исполнения 519-рП</t>
  </si>
  <si>
    <t>По плану Минсвязи на 9 месяцев 2017</t>
  </si>
  <si>
    <t>% исполнения 9-ти месячного плана</t>
  </si>
  <si>
    <t>План 519-рП на 9 месяцев</t>
  </si>
  <si>
    <t>Кол-во зарег. в ЕСИА от населения %</t>
  </si>
  <si>
    <t xml:space="preserve">Наличие не отображаемых ЦО </t>
  </si>
  <si>
    <r>
      <t xml:space="preserve">Кол-во зарег. в ЕСИА  </t>
    </r>
    <r>
      <rPr>
        <sz val="11"/>
        <color rgb="FFFF0000"/>
        <rFont val="Times New Roman"/>
        <family val="1"/>
        <charset val="204"/>
      </rPr>
      <t>ВСЕГО на</t>
    </r>
    <r>
      <rPr>
        <sz val="11"/>
        <color theme="1"/>
        <rFont val="Times New Roman"/>
        <family val="1"/>
        <charset val="204"/>
      </rPr>
      <t xml:space="preserve"> 28.12.2017</t>
    </r>
  </si>
  <si>
    <r>
      <t xml:space="preserve">Кол-во зарег. в ЕСИА </t>
    </r>
    <r>
      <rPr>
        <sz val="11"/>
        <color rgb="FFFF0000"/>
        <rFont val="Times New Roman"/>
        <family val="1"/>
        <charset val="204"/>
      </rPr>
      <t>ВСЕГО</t>
    </r>
    <r>
      <rPr>
        <sz val="11"/>
        <color theme="1"/>
        <rFont val="Times New Roman"/>
        <family val="1"/>
        <charset val="204"/>
      </rPr>
      <t xml:space="preserve"> на 24.01.2018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</si>
</sst>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_р_."/>
    <numFmt numFmtId="165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" fontId="2" fillId="0" borderId="0" xfId="0" applyNumberFormat="1" applyFont="1" applyBorder="1"/>
    <xf numFmtId="165" fontId="2" fillId="0" borderId="0" xfId="0" applyNumberFormat="1" applyFont="1" applyBorder="1"/>
    <xf numFmtId="0" fontId="5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3" fillId="0" borderId="0" xfId="0" applyFont="1" applyBorder="1" applyAlignment="1"/>
    <xf numFmtId="164" fontId="1" fillId="2" borderId="1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9"/>
  <sheetViews>
    <sheetView tabSelected="1" zoomScaleNormal="100" zoomScaleSheetLayoutView="130" workbookViewId="0">
      <selection activeCell="D32" sqref="D32"/>
    </sheetView>
  </sheetViews>
  <sheetFormatPr defaultRowHeight="15" x14ac:dyDescent="0.25"/>
  <cols>
    <col min="1" max="1" width="6" customWidth="1"/>
    <col min="2" max="2" width="26.5703125" customWidth="1"/>
    <col min="3" max="3" width="15" style="4" customWidth="1"/>
    <col min="4" max="4" width="14.7109375" style="4" customWidth="1"/>
    <col min="5" max="5" width="12.28515625" style="4" hidden="1" customWidth="1"/>
    <col min="6" max="6" width="9.42578125" style="4" customWidth="1"/>
    <col min="7" max="7" width="15.42578125" style="4" hidden="1" customWidth="1"/>
    <col min="8" max="8" width="14.5703125" customWidth="1"/>
    <col min="9" max="9" width="14.28515625" customWidth="1"/>
    <col min="10" max="10" width="12" customWidth="1"/>
    <col min="11" max="11" width="10.42578125" customWidth="1"/>
    <col min="12" max="13" width="10.42578125" style="4" customWidth="1"/>
    <col min="15" max="15" width="12.28515625" customWidth="1"/>
    <col min="16" max="16" width="11" customWidth="1"/>
  </cols>
  <sheetData>
    <row r="1" spans="1:16" s="4" customFormat="1" ht="18.75" x14ac:dyDescent="0.3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36"/>
      <c r="M1" s="36"/>
    </row>
    <row r="2" spans="1:16" ht="67.5" customHeight="1" x14ac:dyDescent="0.25">
      <c r="A2" s="1" t="s">
        <v>0</v>
      </c>
      <c r="B2" s="2" t="s">
        <v>1</v>
      </c>
      <c r="C2" s="5" t="s">
        <v>75</v>
      </c>
      <c r="D2" s="5" t="s">
        <v>76</v>
      </c>
      <c r="E2" s="5" t="s">
        <v>66</v>
      </c>
      <c r="F2" s="5" t="s">
        <v>31</v>
      </c>
      <c r="G2" s="5" t="s">
        <v>68</v>
      </c>
      <c r="H2" s="5" t="s">
        <v>70</v>
      </c>
      <c r="I2" s="5" t="s">
        <v>71</v>
      </c>
      <c r="J2" s="5" t="s">
        <v>32</v>
      </c>
      <c r="K2" s="5" t="s">
        <v>33</v>
      </c>
      <c r="L2" s="5" t="s">
        <v>72</v>
      </c>
      <c r="M2" s="5" t="s">
        <v>69</v>
      </c>
      <c r="N2" s="5" t="s">
        <v>67</v>
      </c>
      <c r="O2" s="5" t="s">
        <v>73</v>
      </c>
      <c r="P2" s="41" t="s">
        <v>74</v>
      </c>
    </row>
    <row r="3" spans="1:16" x14ac:dyDescent="0.25">
      <c r="A3" s="1">
        <v>1</v>
      </c>
      <c r="B3" s="2" t="s">
        <v>24</v>
      </c>
      <c r="C3" s="1">
        <v>100986</v>
      </c>
      <c r="D3" s="1">
        <v>105858</v>
      </c>
      <c r="E3" s="1">
        <v>43011</v>
      </c>
      <c r="F3" s="1">
        <f>D3-C3</f>
        <v>4872</v>
      </c>
      <c r="G3" s="1">
        <f t="shared" ref="G3:G32" si="0">D3-C3</f>
        <v>4872</v>
      </c>
      <c r="H3" s="7">
        <f>9*J3/12</f>
        <v>38908.286102685604</v>
      </c>
      <c r="I3" s="11">
        <f>F3/H3*100</f>
        <v>12.521754330535046</v>
      </c>
      <c r="J3" s="31">
        <v>51877.714803580806</v>
      </c>
      <c r="K3" s="32">
        <f t="shared" ref="K3:K32" si="1">F3/J3*100</f>
        <v>9.3913157479012845</v>
      </c>
      <c r="L3" s="31">
        <v>179000</v>
      </c>
      <c r="M3" s="32">
        <f t="shared" ref="M3:M32" si="2">(F3+C3)/L3*100</f>
        <v>59.138547486033524</v>
      </c>
      <c r="N3" s="29">
        <v>446524</v>
      </c>
      <c r="O3" s="35">
        <f t="shared" ref="O3:O32" si="3">D3/N3*100</f>
        <v>23.707124365095716</v>
      </c>
      <c r="P3" s="42"/>
    </row>
    <row r="4" spans="1:16" s="4" customFormat="1" x14ac:dyDescent="0.25">
      <c r="A4" s="1">
        <v>2</v>
      </c>
      <c r="B4" s="2" t="s">
        <v>8</v>
      </c>
      <c r="C4" s="1">
        <v>13953</v>
      </c>
      <c r="D4" s="1">
        <v>14458</v>
      </c>
      <c r="E4" s="1">
        <v>5399</v>
      </c>
      <c r="F4" s="1">
        <f t="shared" ref="F4:F31" si="4">D4-C4</f>
        <v>505</v>
      </c>
      <c r="G4" s="1">
        <f t="shared" si="0"/>
        <v>505</v>
      </c>
      <c r="H4" s="7">
        <f t="shared" ref="H4:H31" si="5">9*J4/12</f>
        <v>4807.5509247956961</v>
      </c>
      <c r="I4" s="11">
        <f t="shared" ref="I4:I32" si="6">F4/H4*100</f>
        <v>10.504308906960995</v>
      </c>
      <c r="J4" s="31">
        <v>6410.0678997275945</v>
      </c>
      <c r="K4" s="32">
        <f t="shared" si="1"/>
        <v>7.8782316802207468</v>
      </c>
      <c r="L4" s="31">
        <v>22100</v>
      </c>
      <c r="M4" s="32">
        <f t="shared" si="2"/>
        <v>65.420814479638011</v>
      </c>
      <c r="N4" s="29">
        <v>55173</v>
      </c>
      <c r="O4" s="35">
        <f t="shared" si="3"/>
        <v>26.204846573505158</v>
      </c>
      <c r="P4" s="42"/>
    </row>
    <row r="5" spans="1:16" x14ac:dyDescent="0.25">
      <c r="A5" s="1">
        <v>3</v>
      </c>
      <c r="B5" s="2" t="s">
        <v>14</v>
      </c>
      <c r="C5" s="1">
        <v>36333</v>
      </c>
      <c r="D5" s="1">
        <v>37664</v>
      </c>
      <c r="E5" s="1">
        <v>11264</v>
      </c>
      <c r="F5" s="1">
        <f t="shared" si="4"/>
        <v>1331</v>
      </c>
      <c r="G5" s="1">
        <f t="shared" si="0"/>
        <v>1331</v>
      </c>
      <c r="H5" s="7">
        <f t="shared" si="5"/>
        <v>8801.2574999999997</v>
      </c>
      <c r="I5" s="37">
        <f t="shared" si="6"/>
        <v>15.122838980679751</v>
      </c>
      <c r="J5" s="31">
        <v>11735.01</v>
      </c>
      <c r="K5" s="32">
        <f t="shared" si="1"/>
        <v>11.342129235509812</v>
      </c>
      <c r="L5" s="31">
        <v>41500</v>
      </c>
      <c r="M5" s="32">
        <f t="shared" si="2"/>
        <v>90.756626506024091</v>
      </c>
      <c r="N5" s="30">
        <v>101051</v>
      </c>
      <c r="O5" s="35">
        <f t="shared" si="3"/>
        <v>37.272268458501152</v>
      </c>
      <c r="P5" s="42"/>
    </row>
    <row r="6" spans="1:16" s="4" customFormat="1" x14ac:dyDescent="0.25">
      <c r="A6" s="1">
        <v>4</v>
      </c>
      <c r="B6" s="2" t="s">
        <v>2</v>
      </c>
      <c r="C6" s="1">
        <v>6263</v>
      </c>
      <c r="D6" s="1">
        <v>6544</v>
      </c>
      <c r="E6" s="1">
        <v>2159</v>
      </c>
      <c r="F6" s="1">
        <f t="shared" si="4"/>
        <v>281</v>
      </c>
      <c r="G6" s="1">
        <f t="shared" si="0"/>
        <v>281</v>
      </c>
      <c r="H6" s="7">
        <f t="shared" si="5"/>
        <v>1523.2232743616178</v>
      </c>
      <c r="I6" s="37">
        <f t="shared" si="6"/>
        <v>18.447722322111115</v>
      </c>
      <c r="J6" s="31">
        <v>2030.9643658154903</v>
      </c>
      <c r="K6" s="32">
        <f t="shared" si="1"/>
        <v>13.835791741583336</v>
      </c>
      <c r="L6" s="31">
        <v>7000</v>
      </c>
      <c r="M6" s="32">
        <f t="shared" si="2"/>
        <v>93.48571428571428</v>
      </c>
      <c r="N6" s="29">
        <v>17481</v>
      </c>
      <c r="O6" s="35">
        <f t="shared" si="3"/>
        <v>37.434929351867737</v>
      </c>
      <c r="P6" s="42"/>
    </row>
    <row r="7" spans="1:16" s="4" customFormat="1" x14ac:dyDescent="0.25">
      <c r="A7" s="1">
        <v>5</v>
      </c>
      <c r="B7" s="2" t="s">
        <v>3</v>
      </c>
      <c r="C7" s="1">
        <v>3842</v>
      </c>
      <c r="D7" s="1">
        <v>3937</v>
      </c>
      <c r="E7" s="1">
        <v>1669</v>
      </c>
      <c r="F7" s="1">
        <f t="shared" si="4"/>
        <v>95</v>
      </c>
      <c r="G7" s="1">
        <f t="shared" si="0"/>
        <v>95</v>
      </c>
      <c r="H7" s="7">
        <f t="shared" si="5"/>
        <v>1145.4018615344355</v>
      </c>
      <c r="I7" s="37">
        <f t="shared" si="6"/>
        <v>8.2940322685291807</v>
      </c>
      <c r="J7" s="31">
        <v>1527.2024820459142</v>
      </c>
      <c r="K7" s="32">
        <f t="shared" si="1"/>
        <v>6.2205242013968851</v>
      </c>
      <c r="L7" s="31">
        <v>5300</v>
      </c>
      <c r="M7" s="32">
        <f t="shared" si="2"/>
        <v>74.28301886792454</v>
      </c>
      <c r="N7" s="29">
        <v>13145</v>
      </c>
      <c r="O7" s="35">
        <f t="shared" si="3"/>
        <v>29.9505515405097</v>
      </c>
      <c r="P7" s="42"/>
    </row>
    <row r="8" spans="1:16" s="4" customFormat="1" x14ac:dyDescent="0.25">
      <c r="A8" s="1">
        <v>6</v>
      </c>
      <c r="B8" s="2" t="s">
        <v>4</v>
      </c>
      <c r="C8" s="1">
        <v>10047</v>
      </c>
      <c r="D8" s="1">
        <v>10394</v>
      </c>
      <c r="E8" s="1">
        <v>3696</v>
      </c>
      <c r="F8" s="1">
        <f t="shared" si="4"/>
        <v>347</v>
      </c>
      <c r="G8" s="1">
        <f t="shared" si="0"/>
        <v>347</v>
      </c>
      <c r="H8" s="7">
        <f t="shared" si="5"/>
        <v>1865.493225834213</v>
      </c>
      <c r="I8" s="37">
        <f t="shared" si="6"/>
        <v>18.600978829329613</v>
      </c>
      <c r="J8" s="31">
        <v>2487.324301112284</v>
      </c>
      <c r="K8" s="32">
        <f t="shared" si="1"/>
        <v>13.950734121997208</v>
      </c>
      <c r="L8" s="31">
        <v>8600</v>
      </c>
      <c r="M8" s="32">
        <f t="shared" si="2"/>
        <v>120.86046511627906</v>
      </c>
      <c r="N8" s="29">
        <v>21409</v>
      </c>
      <c r="O8" s="35">
        <f t="shared" si="3"/>
        <v>48.549675370171421</v>
      </c>
      <c r="P8" s="42"/>
    </row>
    <row r="9" spans="1:16" s="4" customFormat="1" x14ac:dyDescent="0.25">
      <c r="A9" s="1">
        <v>7</v>
      </c>
      <c r="B9" s="2" t="s">
        <v>5</v>
      </c>
      <c r="C9" s="1">
        <v>9929</v>
      </c>
      <c r="D9" s="1">
        <v>10225</v>
      </c>
      <c r="E9" s="1">
        <v>4124</v>
      </c>
      <c r="F9" s="1">
        <f t="shared" si="4"/>
        <v>296</v>
      </c>
      <c r="G9" s="1">
        <f t="shared" si="0"/>
        <v>296</v>
      </c>
      <c r="H9" s="7">
        <f t="shared" si="5"/>
        <v>3463.0434524886327</v>
      </c>
      <c r="I9" s="37">
        <f t="shared" si="6"/>
        <v>8.5473949160899707</v>
      </c>
      <c r="J9" s="31">
        <v>4617.3912699848433</v>
      </c>
      <c r="K9" s="32">
        <f t="shared" si="1"/>
        <v>6.410546187067478</v>
      </c>
      <c r="L9" s="31">
        <v>16000</v>
      </c>
      <c r="M9" s="32">
        <f t="shared" si="2"/>
        <v>63.90625</v>
      </c>
      <c r="N9" s="29">
        <v>39743</v>
      </c>
      <c r="O9" s="35">
        <f t="shared" si="3"/>
        <v>25.727801122210202</v>
      </c>
      <c r="P9" s="42"/>
    </row>
    <row r="10" spans="1:16" s="4" customFormat="1" x14ac:dyDescent="0.25">
      <c r="A10" s="1">
        <v>8</v>
      </c>
      <c r="B10" s="2" t="s">
        <v>6</v>
      </c>
      <c r="C10" s="1">
        <v>2790</v>
      </c>
      <c r="D10" s="1">
        <v>2890</v>
      </c>
      <c r="E10" s="1">
        <v>1107</v>
      </c>
      <c r="F10" s="1">
        <f t="shared" si="4"/>
        <v>100</v>
      </c>
      <c r="G10" s="1">
        <f t="shared" si="0"/>
        <v>100</v>
      </c>
      <c r="H10" s="7">
        <f t="shared" si="5"/>
        <v>647.50713070082838</v>
      </c>
      <c r="I10" s="37">
        <f t="shared" si="6"/>
        <v>15.44384536611437</v>
      </c>
      <c r="J10" s="31">
        <v>863.34284093443785</v>
      </c>
      <c r="K10" s="32">
        <f t="shared" si="1"/>
        <v>11.582884024585777</v>
      </c>
      <c r="L10" s="31">
        <v>3000</v>
      </c>
      <c r="M10" s="32">
        <f t="shared" si="2"/>
        <v>96.333333333333343</v>
      </c>
      <c r="N10" s="29">
        <v>7431</v>
      </c>
      <c r="O10" s="35">
        <f t="shared" si="3"/>
        <v>38.891131745390929</v>
      </c>
      <c r="P10" s="42"/>
    </row>
    <row r="11" spans="1:16" s="4" customFormat="1" x14ac:dyDescent="0.25">
      <c r="A11" s="1">
        <v>9</v>
      </c>
      <c r="B11" s="2" t="s">
        <v>7</v>
      </c>
      <c r="C11" s="1">
        <v>17089</v>
      </c>
      <c r="D11" s="1">
        <v>17852</v>
      </c>
      <c r="E11" s="1">
        <v>7793</v>
      </c>
      <c r="F11" s="1">
        <f t="shared" si="4"/>
        <v>763</v>
      </c>
      <c r="G11" s="1">
        <f t="shared" si="0"/>
        <v>763</v>
      </c>
      <c r="H11" s="7">
        <f t="shared" si="5"/>
        <v>3498.5077779085264</v>
      </c>
      <c r="I11" s="37">
        <f t="shared" si="6"/>
        <v>21.80929837623902</v>
      </c>
      <c r="J11" s="31">
        <v>4664.6770372113688</v>
      </c>
      <c r="K11" s="32">
        <f t="shared" si="1"/>
        <v>16.356973782179264</v>
      </c>
      <c r="L11" s="31">
        <v>16100</v>
      </c>
      <c r="M11" s="32">
        <f t="shared" si="2"/>
        <v>110.88198757763976</v>
      </c>
      <c r="N11" s="29">
        <v>40150</v>
      </c>
      <c r="O11" s="35">
        <f t="shared" si="3"/>
        <v>44.463262764632624</v>
      </c>
      <c r="P11" s="42"/>
    </row>
    <row r="12" spans="1:16" s="4" customFormat="1" x14ac:dyDescent="0.25">
      <c r="A12" s="1">
        <v>10</v>
      </c>
      <c r="B12" s="2" t="s">
        <v>9</v>
      </c>
      <c r="C12" s="1">
        <v>6375</v>
      </c>
      <c r="D12" s="1">
        <v>6636</v>
      </c>
      <c r="E12" s="1">
        <v>3115</v>
      </c>
      <c r="F12" s="1">
        <f t="shared" si="4"/>
        <v>261</v>
      </c>
      <c r="G12" s="1">
        <f t="shared" si="0"/>
        <v>261</v>
      </c>
      <c r="H12" s="7">
        <f t="shared" si="5"/>
        <v>1618.5</v>
      </c>
      <c r="I12" s="37">
        <f t="shared" si="6"/>
        <v>16.126042632066728</v>
      </c>
      <c r="J12" s="31">
        <v>2158</v>
      </c>
      <c r="K12" s="32">
        <f t="shared" si="1"/>
        <v>12.094531974050046</v>
      </c>
      <c r="L12" s="31">
        <v>7400</v>
      </c>
      <c r="M12" s="32">
        <f t="shared" si="2"/>
        <v>89.675675675675677</v>
      </c>
      <c r="N12" s="29">
        <v>18495</v>
      </c>
      <c r="O12" s="35">
        <f t="shared" si="3"/>
        <v>35.879967558799677</v>
      </c>
      <c r="P12" s="42"/>
    </row>
    <row r="13" spans="1:16" s="4" customFormat="1" x14ac:dyDescent="0.25">
      <c r="A13" s="1">
        <v>11</v>
      </c>
      <c r="B13" s="2" t="s">
        <v>10</v>
      </c>
      <c r="C13" s="1">
        <v>3678</v>
      </c>
      <c r="D13" s="1">
        <v>3755</v>
      </c>
      <c r="E13" s="1">
        <v>2883</v>
      </c>
      <c r="F13" s="1">
        <f t="shared" si="4"/>
        <v>77</v>
      </c>
      <c r="G13" s="1">
        <f t="shared" si="0"/>
        <v>77</v>
      </c>
      <c r="H13" s="7">
        <f t="shared" si="5"/>
        <v>736.47292002198935</v>
      </c>
      <c r="I13" s="37">
        <f t="shared" si="6"/>
        <v>10.455238462495126</v>
      </c>
      <c r="J13" s="31">
        <v>981.96389336265236</v>
      </c>
      <c r="K13" s="32">
        <f t="shared" si="1"/>
        <v>7.8414288468713451</v>
      </c>
      <c r="L13" s="31">
        <v>3400</v>
      </c>
      <c r="M13" s="32">
        <f t="shared" si="2"/>
        <v>110.44117647058825</v>
      </c>
      <c r="N13" s="29">
        <v>8452</v>
      </c>
      <c r="O13" s="35">
        <f t="shared" si="3"/>
        <v>44.427354472314242</v>
      </c>
      <c r="P13" s="42"/>
    </row>
    <row r="14" spans="1:16" s="4" customFormat="1" x14ac:dyDescent="0.25">
      <c r="A14" s="1">
        <v>12</v>
      </c>
      <c r="B14" s="2" t="s">
        <v>11</v>
      </c>
      <c r="C14" s="1">
        <v>12724</v>
      </c>
      <c r="D14" s="1">
        <v>13467</v>
      </c>
      <c r="E14" s="1">
        <v>4635</v>
      </c>
      <c r="F14" s="1">
        <f t="shared" si="4"/>
        <v>743</v>
      </c>
      <c r="G14" s="1">
        <f t="shared" si="0"/>
        <v>743</v>
      </c>
      <c r="H14" s="7">
        <f t="shared" si="5"/>
        <v>4240.9930774243066</v>
      </c>
      <c r="I14" s="37">
        <f t="shared" si="6"/>
        <v>17.519481556221926</v>
      </c>
      <c r="J14" s="31">
        <v>5654.6574365657425</v>
      </c>
      <c r="K14" s="32">
        <f t="shared" si="1"/>
        <v>13.139611167166443</v>
      </c>
      <c r="L14" s="31">
        <v>19500</v>
      </c>
      <c r="M14" s="32">
        <f t="shared" si="2"/>
        <v>69.061538461538461</v>
      </c>
      <c r="N14" s="29">
        <v>48671</v>
      </c>
      <c r="O14" s="35">
        <f t="shared" si="3"/>
        <v>27.669454089704342</v>
      </c>
      <c r="P14" s="42"/>
    </row>
    <row r="15" spans="1:16" s="4" customFormat="1" x14ac:dyDescent="0.25">
      <c r="A15" s="1">
        <v>13</v>
      </c>
      <c r="B15" s="2" t="s">
        <v>12</v>
      </c>
      <c r="C15" s="1">
        <v>4701</v>
      </c>
      <c r="D15" s="1">
        <v>4794</v>
      </c>
      <c r="E15" s="1">
        <v>1751</v>
      </c>
      <c r="F15" s="1">
        <f t="shared" si="4"/>
        <v>93</v>
      </c>
      <c r="G15" s="1">
        <f t="shared" si="0"/>
        <v>93</v>
      </c>
      <c r="H15" s="7">
        <f t="shared" si="5"/>
        <v>856.28483022433602</v>
      </c>
      <c r="I15" s="37">
        <f t="shared" si="6"/>
        <v>10.860872074031155</v>
      </c>
      <c r="J15" s="31">
        <v>1141.7131069657814</v>
      </c>
      <c r="K15" s="32">
        <f t="shared" si="1"/>
        <v>8.1456540555233659</v>
      </c>
      <c r="L15" s="31">
        <v>4000</v>
      </c>
      <c r="M15" s="32">
        <f t="shared" si="2"/>
        <v>119.85</v>
      </c>
      <c r="N15" s="29">
        <v>9827</v>
      </c>
      <c r="O15" s="35">
        <f t="shared" si="3"/>
        <v>48.783962552152232</v>
      </c>
      <c r="P15" s="42"/>
    </row>
    <row r="16" spans="1:16" s="4" customFormat="1" x14ac:dyDescent="0.25">
      <c r="A16" s="1">
        <v>14</v>
      </c>
      <c r="B16" s="2" t="s">
        <v>13</v>
      </c>
      <c r="C16" s="1">
        <v>5942</v>
      </c>
      <c r="D16" s="1">
        <v>6222</v>
      </c>
      <c r="E16" s="1">
        <v>1796</v>
      </c>
      <c r="F16" s="1">
        <f t="shared" si="4"/>
        <v>280</v>
      </c>
      <c r="G16" s="1">
        <f t="shared" si="0"/>
        <v>280</v>
      </c>
      <c r="H16" s="7">
        <f t="shared" si="5"/>
        <v>1750.7351998440379</v>
      </c>
      <c r="I16" s="37">
        <f t="shared" si="6"/>
        <v>15.993280995603646</v>
      </c>
      <c r="J16" s="31">
        <v>2334.3135997920504</v>
      </c>
      <c r="K16" s="32">
        <f t="shared" si="1"/>
        <v>11.994960746702734</v>
      </c>
      <c r="L16" s="31">
        <v>8100</v>
      </c>
      <c r="M16" s="32">
        <f t="shared" si="2"/>
        <v>76.81481481481481</v>
      </c>
      <c r="N16" s="29">
        <v>20092</v>
      </c>
      <c r="O16" s="35">
        <f t="shared" si="3"/>
        <v>30.967549273342627</v>
      </c>
      <c r="P16" s="42"/>
    </row>
    <row r="17" spans="1:16" s="4" customFormat="1" x14ac:dyDescent="0.25">
      <c r="A17" s="1">
        <v>15</v>
      </c>
      <c r="B17" s="2" t="s">
        <v>15</v>
      </c>
      <c r="C17" s="1">
        <v>5788</v>
      </c>
      <c r="D17" s="1">
        <v>5921</v>
      </c>
      <c r="E17" s="1">
        <v>1614</v>
      </c>
      <c r="F17" s="1">
        <f t="shared" si="4"/>
        <v>133</v>
      </c>
      <c r="G17" s="1">
        <f t="shared" si="0"/>
        <v>133</v>
      </c>
      <c r="H17" s="7">
        <f t="shared" si="5"/>
        <v>996.83509288352559</v>
      </c>
      <c r="I17" s="37">
        <f t="shared" si="6"/>
        <v>13.342226908893572</v>
      </c>
      <c r="J17" s="31">
        <v>1329.113457178034</v>
      </c>
      <c r="K17" s="32">
        <f t="shared" si="1"/>
        <v>10.006670181670181</v>
      </c>
      <c r="L17" s="31">
        <v>4600</v>
      </c>
      <c r="M17" s="32">
        <f t="shared" si="2"/>
        <v>128.71739130434781</v>
      </c>
      <c r="N17" s="29">
        <v>11440</v>
      </c>
      <c r="O17" s="35">
        <f t="shared" si="3"/>
        <v>51.756993006993</v>
      </c>
      <c r="P17" s="42"/>
    </row>
    <row r="18" spans="1:16" s="4" customFormat="1" x14ac:dyDescent="0.25">
      <c r="A18" s="1">
        <v>16</v>
      </c>
      <c r="B18" s="2" t="s">
        <v>16</v>
      </c>
      <c r="C18" s="1">
        <v>4419</v>
      </c>
      <c r="D18" s="1">
        <v>4653</v>
      </c>
      <c r="E18" s="1">
        <v>2169</v>
      </c>
      <c r="F18" s="1">
        <f t="shared" si="4"/>
        <v>234</v>
      </c>
      <c r="G18" s="1">
        <f t="shared" si="0"/>
        <v>234</v>
      </c>
      <c r="H18" s="7">
        <f t="shared" si="5"/>
        <v>1369.3050000000001</v>
      </c>
      <c r="I18" s="37">
        <f t="shared" si="6"/>
        <v>17.088961188340068</v>
      </c>
      <c r="J18" s="31">
        <v>1825.74</v>
      </c>
      <c r="K18" s="32">
        <f t="shared" si="1"/>
        <v>12.816720891255054</v>
      </c>
      <c r="L18" s="31">
        <v>6300</v>
      </c>
      <c r="M18" s="32">
        <f t="shared" si="2"/>
        <v>73.857142857142861</v>
      </c>
      <c r="N18" s="29">
        <v>15749</v>
      </c>
      <c r="O18" s="35">
        <f t="shared" si="3"/>
        <v>29.544732998920566</v>
      </c>
      <c r="P18" s="42"/>
    </row>
    <row r="19" spans="1:16" s="4" customFormat="1" x14ac:dyDescent="0.25">
      <c r="A19" s="1">
        <v>17</v>
      </c>
      <c r="B19" s="2" t="s">
        <v>17</v>
      </c>
      <c r="C19" s="1">
        <v>1837</v>
      </c>
      <c r="D19" s="1">
        <v>1939</v>
      </c>
      <c r="E19" s="1">
        <v>1015</v>
      </c>
      <c r="F19" s="1">
        <f t="shared" si="4"/>
        <v>102</v>
      </c>
      <c r="G19" s="1">
        <f t="shared" si="0"/>
        <v>102</v>
      </c>
      <c r="H19" s="7">
        <f t="shared" si="5"/>
        <v>667.63553161482264</v>
      </c>
      <c r="I19" s="37">
        <f t="shared" si="6"/>
        <v>15.277796817268049</v>
      </c>
      <c r="J19" s="31">
        <v>890.18070881976348</v>
      </c>
      <c r="K19" s="32">
        <f t="shared" si="1"/>
        <v>11.458347612951037</v>
      </c>
      <c r="L19" s="31">
        <v>3100</v>
      </c>
      <c r="M19" s="32">
        <f t="shared" si="2"/>
        <v>62.548387096774192</v>
      </c>
      <c r="N19" s="29">
        <v>7662</v>
      </c>
      <c r="O19" s="35">
        <f t="shared" si="3"/>
        <v>25.306708431219004</v>
      </c>
      <c r="P19" s="42"/>
    </row>
    <row r="20" spans="1:16" s="4" customFormat="1" x14ac:dyDescent="0.25">
      <c r="A20" s="1">
        <v>18</v>
      </c>
      <c r="B20" s="2" t="s">
        <v>18</v>
      </c>
      <c r="C20" s="1">
        <v>8211</v>
      </c>
      <c r="D20" s="1">
        <v>8437</v>
      </c>
      <c r="E20" s="1">
        <v>3378</v>
      </c>
      <c r="F20" s="1">
        <f t="shared" si="4"/>
        <v>226</v>
      </c>
      <c r="G20" s="1">
        <f t="shared" si="0"/>
        <v>226</v>
      </c>
      <c r="H20" s="7">
        <f t="shared" si="5"/>
        <v>1978.5085331305354</v>
      </c>
      <c r="I20" s="37">
        <f t="shared" si="6"/>
        <v>11.422745781258113</v>
      </c>
      <c r="J20" s="31">
        <v>2638.0113775073805</v>
      </c>
      <c r="K20" s="32">
        <f t="shared" si="1"/>
        <v>8.5670593359435845</v>
      </c>
      <c r="L20" s="31">
        <v>9100</v>
      </c>
      <c r="M20" s="32">
        <f t="shared" si="2"/>
        <v>92.714285714285722</v>
      </c>
      <c r="N20" s="29">
        <v>22706</v>
      </c>
      <c r="O20" s="35">
        <f t="shared" si="3"/>
        <v>37.157579494406768</v>
      </c>
      <c r="P20" s="42"/>
    </row>
    <row r="21" spans="1:16" s="4" customFormat="1" x14ac:dyDescent="0.25">
      <c r="A21" s="1">
        <v>19</v>
      </c>
      <c r="B21" s="2" t="s">
        <v>19</v>
      </c>
      <c r="C21" s="1">
        <v>4263</v>
      </c>
      <c r="D21" s="1">
        <v>4373</v>
      </c>
      <c r="E21" s="1">
        <v>1624</v>
      </c>
      <c r="F21" s="1">
        <f t="shared" si="4"/>
        <v>110</v>
      </c>
      <c r="G21" s="1">
        <f t="shared" si="0"/>
        <v>110</v>
      </c>
      <c r="H21" s="7">
        <f t="shared" si="5"/>
        <v>793.37268537626744</v>
      </c>
      <c r="I21" s="37">
        <f t="shared" si="6"/>
        <v>13.864858474152165</v>
      </c>
      <c r="J21" s="31">
        <v>1057.8302471683567</v>
      </c>
      <c r="K21" s="32">
        <f t="shared" si="1"/>
        <v>10.398643855614122</v>
      </c>
      <c r="L21" s="31">
        <v>3700</v>
      </c>
      <c r="M21" s="32">
        <f t="shared" si="2"/>
        <v>118.18918918918919</v>
      </c>
      <c r="N21" s="29">
        <v>9105</v>
      </c>
      <c r="O21" s="35">
        <f t="shared" si="3"/>
        <v>48.028555738605164</v>
      </c>
      <c r="P21" s="42"/>
    </row>
    <row r="22" spans="1:16" s="4" customFormat="1" x14ac:dyDescent="0.25">
      <c r="A22" s="1">
        <v>20</v>
      </c>
      <c r="B22" s="2" t="s">
        <v>20</v>
      </c>
      <c r="C22" s="1">
        <v>1907</v>
      </c>
      <c r="D22" s="1">
        <v>2121</v>
      </c>
      <c r="E22" s="1">
        <v>910</v>
      </c>
      <c r="F22" s="1">
        <f t="shared" si="4"/>
        <v>214</v>
      </c>
      <c r="G22" s="1">
        <f t="shared" si="0"/>
        <v>214</v>
      </c>
      <c r="H22" s="7">
        <f t="shared" si="5"/>
        <v>1077.26156060481</v>
      </c>
      <c r="I22" s="37">
        <f t="shared" si="6"/>
        <v>19.865184819168093</v>
      </c>
      <c r="J22" s="31">
        <v>1436.34874747308</v>
      </c>
      <c r="K22" s="32">
        <f t="shared" si="1"/>
        <v>14.898888614376068</v>
      </c>
      <c r="L22" s="31">
        <v>5000</v>
      </c>
      <c r="M22" s="32">
        <f t="shared" si="2"/>
        <v>42.42</v>
      </c>
      <c r="N22" s="29">
        <v>12363</v>
      </c>
      <c r="O22" s="35">
        <f t="shared" si="3"/>
        <v>17.156030089784032</v>
      </c>
      <c r="P22" s="42"/>
    </row>
    <row r="23" spans="1:16" s="4" customFormat="1" x14ac:dyDescent="0.25">
      <c r="A23" s="1">
        <v>21</v>
      </c>
      <c r="B23" s="2" t="s">
        <v>21</v>
      </c>
      <c r="C23" s="1">
        <v>13623</v>
      </c>
      <c r="D23" s="1">
        <v>14242</v>
      </c>
      <c r="E23" s="1">
        <v>6437</v>
      </c>
      <c r="F23" s="1">
        <f t="shared" si="4"/>
        <v>619</v>
      </c>
      <c r="G23" s="1">
        <f t="shared" si="0"/>
        <v>619</v>
      </c>
      <c r="H23" s="7">
        <f t="shared" si="5"/>
        <v>2859.8013766116524</v>
      </c>
      <c r="I23" s="37">
        <f t="shared" si="6"/>
        <v>21.64485985153987</v>
      </c>
      <c r="J23" s="31">
        <v>3813.0685021488694</v>
      </c>
      <c r="K23" s="32">
        <f t="shared" si="1"/>
        <v>16.233644888654901</v>
      </c>
      <c r="L23" s="31">
        <v>13200</v>
      </c>
      <c r="M23" s="32">
        <f t="shared" si="2"/>
        <v>107.89393939393939</v>
      </c>
      <c r="N23" s="29">
        <v>32820</v>
      </c>
      <c r="O23" s="35">
        <f t="shared" si="3"/>
        <v>43.394271785496649</v>
      </c>
      <c r="P23" s="42"/>
    </row>
    <row r="24" spans="1:16" s="4" customFormat="1" x14ac:dyDescent="0.25">
      <c r="A24" s="1">
        <v>22</v>
      </c>
      <c r="B24" s="2" t="s">
        <v>22</v>
      </c>
      <c r="C24" s="1">
        <v>9781</v>
      </c>
      <c r="D24" s="1">
        <v>10504</v>
      </c>
      <c r="E24" s="1">
        <v>3159</v>
      </c>
      <c r="F24" s="1">
        <f t="shared" si="4"/>
        <v>723</v>
      </c>
      <c r="G24" s="1">
        <f t="shared" si="0"/>
        <v>723</v>
      </c>
      <c r="H24" s="7">
        <f t="shared" si="5"/>
        <v>2338.5542152804242</v>
      </c>
      <c r="I24" s="11">
        <f t="shared" si="6"/>
        <v>30.916537888060148</v>
      </c>
      <c r="J24" s="31">
        <v>3118.0722870405657</v>
      </c>
      <c r="K24" s="32">
        <f t="shared" si="1"/>
        <v>23.187403416045111</v>
      </c>
      <c r="L24" s="31">
        <v>10800</v>
      </c>
      <c r="M24" s="32">
        <f t="shared" si="2"/>
        <v>97.259259259259252</v>
      </c>
      <c r="N24" s="29">
        <v>26838</v>
      </c>
      <c r="O24" s="35">
        <f t="shared" si="3"/>
        <v>39.138534913182795</v>
      </c>
      <c r="P24" s="42"/>
    </row>
    <row r="25" spans="1:16" s="4" customFormat="1" x14ac:dyDescent="0.25">
      <c r="A25" s="1">
        <v>23</v>
      </c>
      <c r="B25" s="2" t="s">
        <v>23</v>
      </c>
      <c r="C25" s="1">
        <v>3340</v>
      </c>
      <c r="D25" s="1">
        <v>3624</v>
      </c>
      <c r="E25" s="1">
        <v>1572</v>
      </c>
      <c r="F25" s="1">
        <f t="shared" si="4"/>
        <v>284</v>
      </c>
      <c r="G25" s="1">
        <f t="shared" si="0"/>
        <v>284</v>
      </c>
      <c r="H25" s="7">
        <f t="shared" si="5"/>
        <v>1111.854526677778</v>
      </c>
      <c r="I25" s="11">
        <f t="shared" si="6"/>
        <v>25.542909902844229</v>
      </c>
      <c r="J25" s="31">
        <v>1482.4727022370375</v>
      </c>
      <c r="K25" s="32">
        <f t="shared" si="1"/>
        <v>19.157182427133172</v>
      </c>
      <c r="L25" s="31">
        <v>5200</v>
      </c>
      <c r="M25" s="32">
        <f t="shared" si="2"/>
        <v>69.692307692307693</v>
      </c>
      <c r="N25" s="29">
        <v>12760</v>
      </c>
      <c r="O25" s="35">
        <f t="shared" si="3"/>
        <v>28.4012539184953</v>
      </c>
      <c r="P25" s="42"/>
    </row>
    <row r="26" spans="1:16" x14ac:dyDescent="0.25">
      <c r="A26" s="1">
        <v>24</v>
      </c>
      <c r="B26" s="2" t="s">
        <v>25</v>
      </c>
      <c r="C26" s="1">
        <v>11266</v>
      </c>
      <c r="D26" s="1">
        <v>12547</v>
      </c>
      <c r="E26" s="1">
        <v>2406</v>
      </c>
      <c r="F26" s="1">
        <f t="shared" si="4"/>
        <v>1281</v>
      </c>
      <c r="G26" s="1">
        <f t="shared" si="0"/>
        <v>1281</v>
      </c>
      <c r="H26" s="7">
        <f t="shared" si="5"/>
        <v>4141.3967040706466</v>
      </c>
      <c r="I26" s="11">
        <f t="shared" si="6"/>
        <v>30.931593651506123</v>
      </c>
      <c r="J26" s="31">
        <v>5521.8622720941958</v>
      </c>
      <c r="K26" s="32">
        <f t="shared" si="1"/>
        <v>23.19869523862959</v>
      </c>
      <c r="L26" s="31">
        <v>19100</v>
      </c>
      <c r="M26" s="32">
        <f t="shared" si="2"/>
        <v>65.691099476439803</v>
      </c>
      <c r="N26" s="29">
        <v>47528</v>
      </c>
      <c r="O26" s="35">
        <f t="shared" si="3"/>
        <v>26.399175223026429</v>
      </c>
      <c r="P26" s="42"/>
    </row>
    <row r="27" spans="1:16" s="4" customFormat="1" x14ac:dyDescent="0.25">
      <c r="A27" s="1">
        <v>25</v>
      </c>
      <c r="B27" s="2" t="s">
        <v>26</v>
      </c>
      <c r="C27" s="1">
        <v>13723</v>
      </c>
      <c r="D27" s="1">
        <v>14303</v>
      </c>
      <c r="E27" s="1">
        <v>7811</v>
      </c>
      <c r="F27" s="1">
        <f t="shared" si="4"/>
        <v>580</v>
      </c>
      <c r="G27" s="1">
        <f t="shared" si="0"/>
        <v>580</v>
      </c>
      <c r="H27" s="7">
        <f t="shared" si="5"/>
        <v>3740.9199482233839</v>
      </c>
      <c r="I27" s="11">
        <f t="shared" si="6"/>
        <v>15.504207735732228</v>
      </c>
      <c r="J27" s="31">
        <v>4987.8932642978452</v>
      </c>
      <c r="K27" s="32">
        <f t="shared" si="1"/>
        <v>11.628155801799172</v>
      </c>
      <c r="L27" s="31">
        <v>17200</v>
      </c>
      <c r="M27" s="32">
        <f t="shared" si="2"/>
        <v>83.156976744186053</v>
      </c>
      <c r="N27" s="29">
        <v>42932</v>
      </c>
      <c r="O27" s="35">
        <f t="shared" si="3"/>
        <v>33.315475635889314</v>
      </c>
      <c r="P27" s="42"/>
    </row>
    <row r="28" spans="1:16" s="4" customFormat="1" x14ac:dyDescent="0.25">
      <c r="A28" s="1">
        <v>26</v>
      </c>
      <c r="B28" s="2" t="s">
        <v>27</v>
      </c>
      <c r="C28" s="1">
        <v>3790</v>
      </c>
      <c r="D28" s="1">
        <v>3941</v>
      </c>
      <c r="E28" s="1">
        <v>1626</v>
      </c>
      <c r="F28" s="1">
        <f t="shared" si="4"/>
        <v>151</v>
      </c>
      <c r="G28" s="1">
        <f t="shared" si="0"/>
        <v>151</v>
      </c>
      <c r="H28" s="7">
        <f t="shared" si="5"/>
        <v>1128.9331698775311</v>
      </c>
      <c r="I28" s="11">
        <f t="shared" si="6"/>
        <v>13.375459595750986</v>
      </c>
      <c r="J28" s="31">
        <v>1505.2442265033749</v>
      </c>
      <c r="K28" s="32">
        <f t="shared" si="1"/>
        <v>10.031594696813238</v>
      </c>
      <c r="L28" s="31">
        <v>5200</v>
      </c>
      <c r="M28" s="32">
        <f t="shared" si="2"/>
        <v>75.788461538461533</v>
      </c>
      <c r="N28" s="29">
        <v>12956</v>
      </c>
      <c r="O28" s="35">
        <f t="shared" si="3"/>
        <v>30.418338993516521</v>
      </c>
      <c r="P28" s="42"/>
    </row>
    <row r="29" spans="1:16" s="4" customFormat="1" x14ac:dyDescent="0.25">
      <c r="A29" s="1">
        <v>27</v>
      </c>
      <c r="B29" s="2" t="s">
        <v>28</v>
      </c>
      <c r="C29" s="1">
        <v>3545</v>
      </c>
      <c r="D29" s="1">
        <v>3666</v>
      </c>
      <c r="E29" s="1">
        <v>1311</v>
      </c>
      <c r="F29" s="1">
        <f t="shared" si="4"/>
        <v>121</v>
      </c>
      <c r="G29" s="1">
        <f t="shared" si="0"/>
        <v>121</v>
      </c>
      <c r="H29" s="7">
        <f t="shared" si="5"/>
        <v>861.77439410997079</v>
      </c>
      <c r="I29" s="11">
        <f t="shared" si="6"/>
        <v>14.040797780371184</v>
      </c>
      <c r="J29" s="31">
        <v>1149.0325254799611</v>
      </c>
      <c r="K29" s="32">
        <f t="shared" si="1"/>
        <v>10.530598335278388</v>
      </c>
      <c r="L29" s="31">
        <v>4000</v>
      </c>
      <c r="M29" s="32">
        <f t="shared" si="2"/>
        <v>91.649999999999991</v>
      </c>
      <c r="N29" s="29">
        <v>9890</v>
      </c>
      <c r="O29" s="35">
        <f t="shared" si="3"/>
        <v>37.067745197168854</v>
      </c>
      <c r="P29" s="42"/>
    </row>
    <row r="30" spans="1:16" s="4" customFormat="1" x14ac:dyDescent="0.25">
      <c r="A30" s="1">
        <v>28</v>
      </c>
      <c r="B30" s="2" t="s">
        <v>29</v>
      </c>
      <c r="C30" s="1">
        <v>3528</v>
      </c>
      <c r="D30" s="1">
        <v>3675</v>
      </c>
      <c r="E30" s="1">
        <v>1594</v>
      </c>
      <c r="F30" s="1">
        <f t="shared" si="4"/>
        <v>147</v>
      </c>
      <c r="G30" s="1">
        <f t="shared" si="0"/>
        <v>147</v>
      </c>
      <c r="H30" s="7">
        <f t="shared" si="5"/>
        <v>1061.9256360989095</v>
      </c>
      <c r="I30" s="11">
        <f t="shared" si="6"/>
        <v>13.842777215551482</v>
      </c>
      <c r="J30" s="31">
        <v>1415.9008481318795</v>
      </c>
      <c r="K30" s="32">
        <f t="shared" si="1"/>
        <v>10.382082911663613</v>
      </c>
      <c r="L30" s="31">
        <v>4900</v>
      </c>
      <c r="M30" s="32">
        <f t="shared" si="2"/>
        <v>75</v>
      </c>
      <c r="N30" s="29">
        <v>12187</v>
      </c>
      <c r="O30" s="35">
        <f t="shared" si="3"/>
        <v>30.15508328546812</v>
      </c>
      <c r="P30" s="42"/>
    </row>
    <row r="31" spans="1:16" s="4" customFormat="1" x14ac:dyDescent="0.25">
      <c r="A31" s="1">
        <v>29</v>
      </c>
      <c r="B31" s="2" t="s">
        <v>30</v>
      </c>
      <c r="C31" s="1">
        <v>4259</v>
      </c>
      <c r="D31" s="1">
        <v>4647</v>
      </c>
      <c r="E31" s="1">
        <v>1346</v>
      </c>
      <c r="F31" s="1">
        <f t="shared" si="4"/>
        <v>388</v>
      </c>
      <c r="G31" s="1">
        <f t="shared" si="0"/>
        <v>388</v>
      </c>
      <c r="H31" s="7">
        <f t="shared" si="5"/>
        <v>1233.6705633780555</v>
      </c>
      <c r="I31" s="11">
        <f t="shared" si="6"/>
        <v>31.450859858208219</v>
      </c>
      <c r="J31" s="31">
        <v>1644.8940845040738</v>
      </c>
      <c r="K31" s="32">
        <f t="shared" si="1"/>
        <v>23.588144893656164</v>
      </c>
      <c r="L31" s="31">
        <v>5700</v>
      </c>
      <c r="M31" s="32">
        <f t="shared" si="2"/>
        <v>81.526315789473685</v>
      </c>
      <c r="N31" s="29">
        <v>14158</v>
      </c>
      <c r="O31" s="35">
        <f t="shared" si="3"/>
        <v>32.822432546969907</v>
      </c>
      <c r="P31" s="42"/>
    </row>
    <row r="32" spans="1:16" x14ac:dyDescent="0.25">
      <c r="A32" s="3"/>
      <c r="B32" s="6" t="s">
        <v>31</v>
      </c>
      <c r="C32" s="9">
        <f>SUM(C3:C31)</f>
        <v>327932</v>
      </c>
      <c r="D32" s="9">
        <f>SUM(D3:D31)</f>
        <v>343289</v>
      </c>
      <c r="E32" s="9">
        <f>SUM(E3:E31)</f>
        <v>132374</v>
      </c>
      <c r="F32" s="9">
        <v>192739</v>
      </c>
      <c r="G32" s="9">
        <f t="shared" si="0"/>
        <v>15357</v>
      </c>
      <c r="H32" s="10">
        <f>SUM(H3:H31)</f>
        <v>99225.006215762522</v>
      </c>
      <c r="I32" s="8">
        <f t="shared" si="6"/>
        <v>194.2443818858458</v>
      </c>
      <c r="J32" s="33">
        <f>SUM(J3:J31)</f>
        <v>132300.00828768339</v>
      </c>
      <c r="K32" s="32">
        <f t="shared" si="1"/>
        <v>145.68328641438433</v>
      </c>
      <c r="L32" s="31">
        <f>SUM(L3:L31)</f>
        <v>458100</v>
      </c>
      <c r="M32" s="32">
        <f t="shared" si="2"/>
        <v>113.65880812049771</v>
      </c>
      <c r="N32" s="34">
        <f>SUM(N3:N31)</f>
        <v>1138738</v>
      </c>
      <c r="O32" s="35">
        <f t="shared" si="3"/>
        <v>30.146442816521446</v>
      </c>
      <c r="P32" s="40"/>
    </row>
    <row r="33" spans="1:13" s="4" customFormat="1" ht="14.25" customHeight="1" x14ac:dyDescent="0.25">
      <c r="A33" s="12"/>
      <c r="B33" s="16"/>
      <c r="C33" s="13"/>
      <c r="D33" s="13"/>
      <c r="E33" s="18"/>
      <c r="F33" s="18"/>
      <c r="G33" s="18"/>
      <c r="H33" s="14"/>
      <c r="I33" s="15"/>
      <c r="J33" s="19"/>
      <c r="K33" s="20"/>
      <c r="L33" s="20"/>
      <c r="M33" s="20"/>
    </row>
    <row r="34" spans="1:13" s="4" customFormat="1" x14ac:dyDescent="0.25">
      <c r="A34" s="12"/>
      <c r="B34" s="16"/>
      <c r="C34" s="13"/>
      <c r="D34" s="13"/>
      <c r="E34" s="18"/>
      <c r="F34" s="18"/>
      <c r="G34" s="18"/>
      <c r="H34" s="14"/>
      <c r="I34" s="15"/>
      <c r="J34" s="19"/>
      <c r="K34" s="20"/>
      <c r="L34" s="20"/>
      <c r="M34" s="20"/>
    </row>
    <row r="35" spans="1:13" s="4" customFormat="1" ht="28.5" hidden="1" x14ac:dyDescent="0.25">
      <c r="A35" s="12"/>
      <c r="B35" s="16" t="s">
        <v>24</v>
      </c>
      <c r="C35" s="25" t="s">
        <v>65</v>
      </c>
      <c r="D35" s="25" t="s">
        <v>64</v>
      </c>
      <c r="E35" s="26" t="s">
        <v>63</v>
      </c>
      <c r="I35" s="4">
        <f>D32-C32</f>
        <v>15357</v>
      </c>
    </row>
    <row r="36" spans="1:13" s="4" customFormat="1" hidden="1" x14ac:dyDescent="0.25">
      <c r="A36" s="12"/>
      <c r="B36" s="16"/>
      <c r="C36" s="25"/>
      <c r="D36" s="25"/>
      <c r="E36" s="27"/>
    </row>
    <row r="37" spans="1:13" ht="89.25" hidden="1" customHeight="1" thickBot="1" x14ac:dyDescent="0.3">
      <c r="A37" s="43" t="s">
        <v>34</v>
      </c>
      <c r="B37" s="44"/>
      <c r="C37" s="17">
        <v>10533</v>
      </c>
      <c r="D37" s="17">
        <v>16801</v>
      </c>
      <c r="E37" s="23">
        <f t="shared" ref="E37:E67" si="7">D37-C37</f>
        <v>6268</v>
      </c>
      <c r="F37" s="38">
        <v>16346</v>
      </c>
      <c r="G37"/>
    </row>
    <row r="38" spans="1:13" ht="73.5" hidden="1" customHeight="1" thickBot="1" x14ac:dyDescent="0.3">
      <c r="A38" s="43" t="s">
        <v>35</v>
      </c>
      <c r="B38" s="44"/>
      <c r="C38" s="17">
        <v>4857</v>
      </c>
      <c r="D38" s="17">
        <v>13490</v>
      </c>
      <c r="E38" s="23">
        <f t="shared" si="7"/>
        <v>8633</v>
      </c>
      <c r="F38" s="39">
        <v>12902</v>
      </c>
      <c r="G38"/>
    </row>
    <row r="39" spans="1:13" ht="88.5" hidden="1" customHeight="1" thickBot="1" x14ac:dyDescent="0.3">
      <c r="A39" s="43" t="s">
        <v>36</v>
      </c>
      <c r="B39" s="44"/>
      <c r="C39" s="17">
        <v>3633</v>
      </c>
      <c r="D39" s="17">
        <v>8077</v>
      </c>
      <c r="E39" s="23">
        <f t="shared" si="7"/>
        <v>4444</v>
      </c>
      <c r="F39" s="39">
        <v>9864</v>
      </c>
      <c r="G39"/>
    </row>
    <row r="40" spans="1:13" ht="87.75" hidden="1" customHeight="1" thickBot="1" x14ac:dyDescent="0.3">
      <c r="A40" s="43" t="s">
        <v>37</v>
      </c>
      <c r="B40" s="44"/>
      <c r="C40" s="17">
        <v>3718</v>
      </c>
      <c r="D40" s="17">
        <v>7424</v>
      </c>
      <c r="E40" s="23">
        <f t="shared" si="7"/>
        <v>3706</v>
      </c>
      <c r="F40" s="39">
        <v>3767</v>
      </c>
      <c r="G40"/>
    </row>
    <row r="41" spans="1:13" ht="87.75" hidden="1" customHeight="1" thickBot="1" x14ac:dyDescent="0.3">
      <c r="A41" s="43" t="s">
        <v>38</v>
      </c>
      <c r="B41" s="44"/>
      <c r="C41" s="17">
        <v>3936</v>
      </c>
      <c r="D41" s="17">
        <v>5864</v>
      </c>
      <c r="E41" s="23">
        <f t="shared" si="7"/>
        <v>1928</v>
      </c>
      <c r="F41" s="39">
        <v>552</v>
      </c>
      <c r="G41"/>
    </row>
    <row r="42" spans="1:13" ht="15" hidden="1" customHeight="1" x14ac:dyDescent="0.25">
      <c r="A42" s="45" t="s">
        <v>39</v>
      </c>
      <c r="B42" s="46"/>
      <c r="C42" s="17">
        <v>2851</v>
      </c>
      <c r="D42" s="17">
        <v>4012</v>
      </c>
      <c r="E42" s="23">
        <f t="shared" si="7"/>
        <v>1161</v>
      </c>
      <c r="F42"/>
      <c r="G42"/>
    </row>
    <row r="43" spans="1:13" ht="30" hidden="1" customHeight="1" x14ac:dyDescent="0.25">
      <c r="A43" s="43" t="s">
        <v>40</v>
      </c>
      <c r="B43" s="44"/>
      <c r="C43" s="17">
        <v>1297</v>
      </c>
      <c r="D43" s="17">
        <v>3680</v>
      </c>
      <c r="E43" s="23">
        <f t="shared" si="7"/>
        <v>2383</v>
      </c>
      <c r="F43"/>
      <c r="G43"/>
    </row>
    <row r="44" spans="1:13" ht="89.25" hidden="1" customHeight="1" x14ac:dyDescent="0.25">
      <c r="A44" s="43" t="s">
        <v>41</v>
      </c>
      <c r="B44" s="44"/>
      <c r="C44" s="17">
        <v>616</v>
      </c>
      <c r="D44" s="17">
        <v>3299</v>
      </c>
      <c r="E44" s="23">
        <f t="shared" si="7"/>
        <v>2683</v>
      </c>
      <c r="F44"/>
      <c r="G44"/>
    </row>
    <row r="45" spans="1:13" ht="74.25" hidden="1" customHeight="1" x14ac:dyDescent="0.25">
      <c r="A45" s="43" t="s">
        <v>35</v>
      </c>
      <c r="B45" s="44"/>
      <c r="C45" s="17">
        <v>1074</v>
      </c>
      <c r="D45" s="17">
        <v>2660</v>
      </c>
      <c r="E45" s="23">
        <f t="shared" si="7"/>
        <v>1586</v>
      </c>
      <c r="F45"/>
      <c r="G45"/>
    </row>
    <row r="46" spans="1:13" ht="30" hidden="1" customHeight="1" x14ac:dyDescent="0.25">
      <c r="A46" s="43" t="s">
        <v>42</v>
      </c>
      <c r="B46" s="44"/>
      <c r="C46" s="17">
        <v>1164</v>
      </c>
      <c r="D46" s="17">
        <v>2596</v>
      </c>
      <c r="E46" s="23">
        <f t="shared" si="7"/>
        <v>1432</v>
      </c>
      <c r="F46"/>
      <c r="G46"/>
    </row>
    <row r="47" spans="1:13" ht="27.75" hidden="1" customHeight="1" x14ac:dyDescent="0.25">
      <c r="A47" s="43" t="s">
        <v>43</v>
      </c>
      <c r="B47" s="44"/>
      <c r="C47" s="17">
        <v>304</v>
      </c>
      <c r="D47" s="17">
        <v>2192</v>
      </c>
      <c r="E47" s="23">
        <f t="shared" si="7"/>
        <v>1888</v>
      </c>
      <c r="F47"/>
      <c r="G47"/>
    </row>
    <row r="48" spans="1:13" ht="27.75" hidden="1" customHeight="1" x14ac:dyDescent="0.25">
      <c r="A48" s="43" t="s">
        <v>44</v>
      </c>
      <c r="B48" s="44"/>
      <c r="C48" s="17">
        <v>1016</v>
      </c>
      <c r="D48" s="17">
        <v>2178</v>
      </c>
      <c r="E48" s="23">
        <f t="shared" si="7"/>
        <v>1162</v>
      </c>
      <c r="F48"/>
      <c r="G48"/>
    </row>
    <row r="49" spans="1:7" ht="15" hidden="1" customHeight="1" x14ac:dyDescent="0.25">
      <c r="A49" s="43" t="s">
        <v>45</v>
      </c>
      <c r="B49" s="44"/>
      <c r="C49" s="17">
        <v>20</v>
      </c>
      <c r="D49" s="17">
        <v>2098</v>
      </c>
      <c r="E49" s="23">
        <f t="shared" si="7"/>
        <v>2078</v>
      </c>
      <c r="F49"/>
      <c r="G49"/>
    </row>
    <row r="50" spans="1:7" ht="73.5" hidden="1" customHeight="1" x14ac:dyDescent="0.25">
      <c r="A50" s="43" t="s">
        <v>46</v>
      </c>
      <c r="B50" s="44"/>
      <c r="C50" s="17">
        <v>836</v>
      </c>
      <c r="D50" s="17">
        <v>1834</v>
      </c>
      <c r="E50" s="23">
        <f t="shared" si="7"/>
        <v>998</v>
      </c>
      <c r="F50"/>
      <c r="G50"/>
    </row>
    <row r="51" spans="1:7" ht="27.75" hidden="1" customHeight="1" x14ac:dyDescent="0.25">
      <c r="A51" s="43" t="s">
        <v>47</v>
      </c>
      <c r="B51" s="44"/>
      <c r="C51" s="17">
        <v>605</v>
      </c>
      <c r="D51" s="17">
        <v>1526</v>
      </c>
      <c r="E51" s="23">
        <f t="shared" si="7"/>
        <v>921</v>
      </c>
      <c r="F51"/>
      <c r="G51"/>
    </row>
    <row r="52" spans="1:7" ht="15" hidden="1" customHeight="1" x14ac:dyDescent="0.25">
      <c r="A52" s="43" t="s">
        <v>48</v>
      </c>
      <c r="B52" s="44"/>
      <c r="C52" s="17">
        <v>448</v>
      </c>
      <c r="D52" s="17">
        <v>1000</v>
      </c>
      <c r="E52" s="23">
        <f t="shared" si="7"/>
        <v>552</v>
      </c>
      <c r="F52"/>
      <c r="G52"/>
    </row>
    <row r="53" spans="1:7" ht="15" hidden="1" customHeight="1" x14ac:dyDescent="0.25">
      <c r="A53" s="43" t="s">
        <v>49</v>
      </c>
      <c r="B53" s="44"/>
      <c r="C53" s="21">
        <v>903</v>
      </c>
      <c r="D53" s="21">
        <v>903</v>
      </c>
      <c r="E53" s="23">
        <f t="shared" si="7"/>
        <v>0</v>
      </c>
      <c r="F53"/>
      <c r="G53"/>
    </row>
    <row r="54" spans="1:7" ht="59.25" hidden="1" customHeight="1" x14ac:dyDescent="0.25">
      <c r="A54" s="43" t="s">
        <v>50</v>
      </c>
      <c r="B54" s="44"/>
      <c r="C54" s="17">
        <v>762</v>
      </c>
      <c r="D54" s="17">
        <v>762</v>
      </c>
      <c r="E54" s="23">
        <f t="shared" si="7"/>
        <v>0</v>
      </c>
      <c r="F54"/>
      <c r="G54"/>
    </row>
    <row r="55" spans="1:7" ht="72.75" hidden="1" customHeight="1" x14ac:dyDescent="0.25">
      <c r="A55" s="43" t="s">
        <v>35</v>
      </c>
      <c r="B55" s="44"/>
      <c r="C55" s="22">
        <v>0</v>
      </c>
      <c r="D55" s="17">
        <v>382</v>
      </c>
      <c r="E55" s="23">
        <f t="shared" si="7"/>
        <v>382</v>
      </c>
      <c r="F55"/>
      <c r="G55"/>
    </row>
    <row r="56" spans="1:7" ht="15" hidden="1" customHeight="1" x14ac:dyDescent="0.25">
      <c r="A56" s="43" t="s">
        <v>51</v>
      </c>
      <c r="B56" s="44"/>
      <c r="C56" s="22">
        <v>15</v>
      </c>
      <c r="D56" s="17">
        <v>301</v>
      </c>
      <c r="E56" s="23">
        <f t="shared" si="7"/>
        <v>286</v>
      </c>
      <c r="F56"/>
      <c r="G56"/>
    </row>
    <row r="57" spans="1:7" ht="15" hidden="1" customHeight="1" x14ac:dyDescent="0.25">
      <c r="A57" s="43" t="s">
        <v>52</v>
      </c>
      <c r="B57" s="44"/>
      <c r="C57" s="22">
        <v>4</v>
      </c>
      <c r="D57" s="17">
        <v>256</v>
      </c>
      <c r="E57" s="23">
        <f t="shared" si="7"/>
        <v>252</v>
      </c>
      <c r="F57"/>
      <c r="G57"/>
    </row>
    <row r="58" spans="1:7" ht="27.75" hidden="1" customHeight="1" x14ac:dyDescent="0.25">
      <c r="A58" s="43" t="s">
        <v>53</v>
      </c>
      <c r="B58" s="44"/>
      <c r="C58" s="22">
        <v>0</v>
      </c>
      <c r="D58" s="17">
        <v>241</v>
      </c>
      <c r="E58" s="23">
        <f t="shared" si="7"/>
        <v>241</v>
      </c>
      <c r="F58"/>
      <c r="G58"/>
    </row>
    <row r="59" spans="1:7" ht="27.75" hidden="1" customHeight="1" x14ac:dyDescent="0.25">
      <c r="A59" s="43" t="s">
        <v>54</v>
      </c>
      <c r="B59" s="44"/>
      <c r="C59" s="22">
        <v>228</v>
      </c>
      <c r="D59" s="17">
        <v>228</v>
      </c>
      <c r="E59" s="23">
        <f t="shared" si="7"/>
        <v>0</v>
      </c>
      <c r="F59"/>
      <c r="G59"/>
    </row>
    <row r="60" spans="1:7" ht="15" hidden="1" customHeight="1" x14ac:dyDescent="0.25">
      <c r="A60" s="43" t="s">
        <v>55</v>
      </c>
      <c r="B60" s="44"/>
      <c r="C60" s="22">
        <v>0</v>
      </c>
      <c r="D60" s="17">
        <v>187</v>
      </c>
      <c r="E60" s="23">
        <f t="shared" si="7"/>
        <v>187</v>
      </c>
      <c r="F60"/>
      <c r="G60"/>
    </row>
    <row r="61" spans="1:7" ht="15" hidden="1" customHeight="1" x14ac:dyDescent="0.25">
      <c r="A61" s="43" t="s">
        <v>56</v>
      </c>
      <c r="B61" s="44"/>
      <c r="C61" s="22">
        <v>179</v>
      </c>
      <c r="D61" s="17">
        <v>179</v>
      </c>
      <c r="E61" s="23">
        <f t="shared" si="7"/>
        <v>0</v>
      </c>
      <c r="F61"/>
      <c r="G61"/>
    </row>
    <row r="62" spans="1:7" ht="27.75" hidden="1" customHeight="1" x14ac:dyDescent="0.25">
      <c r="A62" s="43" t="s">
        <v>57</v>
      </c>
      <c r="B62" s="44"/>
      <c r="C62" s="22">
        <v>0</v>
      </c>
      <c r="D62" s="17">
        <v>171</v>
      </c>
      <c r="E62" s="23">
        <f t="shared" si="7"/>
        <v>171</v>
      </c>
      <c r="F62"/>
      <c r="G62"/>
    </row>
    <row r="63" spans="1:7" ht="15" hidden="1" customHeight="1" x14ac:dyDescent="0.25">
      <c r="A63" s="43" t="s">
        <v>58</v>
      </c>
      <c r="B63" s="44"/>
      <c r="C63" s="22">
        <v>0</v>
      </c>
      <c r="D63" s="17">
        <v>42</v>
      </c>
      <c r="E63" s="23">
        <f t="shared" si="7"/>
        <v>42</v>
      </c>
      <c r="F63"/>
      <c r="G63"/>
    </row>
    <row r="64" spans="1:7" ht="15" hidden="1" customHeight="1" x14ac:dyDescent="0.25">
      <c r="A64" s="43" t="s">
        <v>59</v>
      </c>
      <c r="B64" s="44"/>
      <c r="C64" s="22">
        <v>2</v>
      </c>
      <c r="D64" s="17">
        <v>28</v>
      </c>
      <c r="E64" s="23">
        <f t="shared" si="7"/>
        <v>26</v>
      </c>
      <c r="F64"/>
      <c r="G64"/>
    </row>
    <row r="65" spans="1:7" ht="15" hidden="1" customHeight="1" x14ac:dyDescent="0.25">
      <c r="A65" s="43" t="s">
        <v>60</v>
      </c>
      <c r="B65" s="44"/>
      <c r="C65" s="22">
        <v>1</v>
      </c>
      <c r="D65" s="17">
        <v>20</v>
      </c>
      <c r="E65" s="23">
        <f t="shared" si="7"/>
        <v>19</v>
      </c>
      <c r="F65"/>
      <c r="G65"/>
    </row>
    <row r="66" spans="1:7" ht="15" hidden="1" customHeight="1" x14ac:dyDescent="0.25">
      <c r="A66" s="43" t="s">
        <v>61</v>
      </c>
      <c r="B66" s="44"/>
      <c r="C66" s="22">
        <v>0</v>
      </c>
      <c r="D66" s="17">
        <v>1</v>
      </c>
      <c r="E66" s="23">
        <f t="shared" si="7"/>
        <v>1</v>
      </c>
      <c r="F66"/>
      <c r="G66"/>
    </row>
    <row r="67" spans="1:7" ht="27.75" hidden="1" customHeight="1" x14ac:dyDescent="0.25">
      <c r="A67" s="43" t="s">
        <v>62</v>
      </c>
      <c r="B67" s="44"/>
      <c r="C67" s="22">
        <v>0</v>
      </c>
      <c r="D67" s="17">
        <v>1</v>
      </c>
      <c r="E67" s="23">
        <f t="shared" si="7"/>
        <v>1</v>
      </c>
      <c r="F67"/>
      <c r="G67"/>
    </row>
    <row r="68" spans="1:7" hidden="1" x14ac:dyDescent="0.25">
      <c r="C68" s="24">
        <f>SUM(C37:C67)</f>
        <v>39002</v>
      </c>
      <c r="D68" s="24">
        <f>SUM(D37:D67)</f>
        <v>82433</v>
      </c>
      <c r="E68" s="24">
        <f>SUM(E37:E67)</f>
        <v>43431</v>
      </c>
      <c r="F68"/>
      <c r="G68"/>
    </row>
    <row r="69" spans="1:7" hidden="1" x14ac:dyDescent="0.25"/>
  </sheetData>
  <autoFilter ref="A2:C2"/>
  <mergeCells count="31">
    <mergeCell ref="A61:B61"/>
    <mergeCell ref="A62:B62"/>
    <mergeCell ref="A67:B67"/>
    <mergeCell ref="A66:B66"/>
    <mergeCell ref="A65:B65"/>
    <mergeCell ref="A64:B64"/>
    <mergeCell ref="A63:B63"/>
    <mergeCell ref="A60:B60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48:B48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 Анатолий Иванович</dc:creator>
  <cp:lastModifiedBy>Чуйкина Рамиля Умяровна</cp:lastModifiedBy>
  <cp:lastPrinted>2017-09-26T10:44:08Z</cp:lastPrinted>
  <dcterms:created xsi:type="dcterms:W3CDTF">2017-06-08T13:26:34Z</dcterms:created>
  <dcterms:modified xsi:type="dcterms:W3CDTF">2018-01-31T06:41:10Z</dcterms:modified>
</cp:coreProperties>
</file>